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<sst xmlns="http://schemas.openxmlformats.org/spreadsheetml/2006/main" count="24" uniqueCount="15">
  <si>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(минг сум)</t>
  </si>
  <si>
    <t>№</t>
  </si>
  <si>
    <t>Умуми товар айланмаси</t>
  </si>
  <si>
    <t>Умумий даромад</t>
  </si>
  <si>
    <t xml:space="preserve">Харажатлар </t>
  </si>
  <si>
    <t>Соф фойда</t>
  </si>
  <si>
    <t>режа</t>
  </si>
  <si>
    <t xml:space="preserve"> амалда</t>
  </si>
  <si>
    <t>%</t>
  </si>
  <si>
    <t xml:space="preserve">  "Дори-Дармон" акциядорлик компаниясининг  2018 -2021 йиллар   бизнес режасидаги асосий иктисодий кўрсаткичларининг бажарилиши</t>
  </si>
  <si>
    <t>2018 йил</t>
  </si>
  <si>
    <t>"Дори-Дармон"  АК</t>
  </si>
  <si>
    <t>2019 йил</t>
  </si>
  <si>
    <t>2020 йил</t>
  </si>
  <si>
    <t>2021 йил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</si>
</sst>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Cyr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164" fontId="6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J8" sqref="J8"/>
    </sheetView>
  </sheetViews>
  <sheetFormatPr defaultColWidth="2.8515625" defaultRowHeight="15"/>
  <cols>
    <col min="1" max="1" width="2.8515625" style="14" customWidth="1"/>
    <col min="2" max="2" width="15.00390625" style="2" customWidth="1"/>
    <col min="3" max="3" width="13.421875" style="2" customWidth="1"/>
    <col min="4" max="4" width="12.8515625" style="2" customWidth="1"/>
    <col min="5" max="5" width="5.57421875" style="2" customWidth="1"/>
    <col min="6" max="6" width="13.421875" style="2" customWidth="1"/>
    <col min="7" max="7" width="12.8515625" style="2" customWidth="1"/>
    <col min="8" max="8" width="5.7109375" style="2" customWidth="1"/>
    <col min="9" max="9" width="12.421875" style="2" customWidth="1"/>
    <col min="10" max="10" width="12.140625" style="2" customWidth="1"/>
    <col min="11" max="11" width="5.57421875" style="2" customWidth="1"/>
    <col min="12" max="12" width="11.28125" style="2" customWidth="1"/>
    <col min="13" max="13" width="13.00390625" style="2" customWidth="1"/>
    <col min="14" max="14" width="8.8515625" style="2" customWidth="1"/>
    <col min="15" max="254" width="9.140625" style="2" customWidth="1"/>
    <col min="255" max="16384" width="2.8515625" style="2" customWidth="1"/>
  </cols>
  <sheetData>
    <row r="1" spans="1:14" ht="38.25" customHeight="1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3.5" customHeight="1">
      <c r="A2" s="3"/>
      <c r="B2" s="4"/>
      <c r="C2" s="5"/>
      <c r="D2" s="6"/>
      <c r="E2" s="7"/>
      <c r="F2" s="5"/>
      <c r="G2" s="5"/>
      <c r="H2" s="7"/>
      <c r="I2" s="5"/>
      <c r="J2" s="5"/>
      <c r="K2" s="7"/>
      <c r="L2" s="5"/>
      <c r="M2" s="8" t="s">
        <v>0</v>
      </c>
      <c r="N2" s="1"/>
    </row>
    <row r="3" spans="1:14" ht="21" customHeight="1">
      <c r="A3" s="18" t="s">
        <v>1</v>
      </c>
      <c r="B3" s="20" t="s">
        <v>11</v>
      </c>
      <c r="C3" s="22" t="s">
        <v>2</v>
      </c>
      <c r="D3" s="23"/>
      <c r="E3" s="9"/>
      <c r="F3" s="22" t="s">
        <v>3</v>
      </c>
      <c r="G3" s="23"/>
      <c r="H3" s="9"/>
      <c r="I3" s="22" t="s">
        <v>4</v>
      </c>
      <c r="J3" s="23"/>
      <c r="K3" s="9"/>
      <c r="L3" s="22" t="s">
        <v>5</v>
      </c>
      <c r="M3" s="23"/>
      <c r="N3" s="9"/>
    </row>
    <row r="4" spans="1:14" ht="19.5" customHeight="1">
      <c r="A4" s="19"/>
      <c r="B4" s="21"/>
      <c r="C4" s="10" t="s">
        <v>6</v>
      </c>
      <c r="D4" s="10" t="s">
        <v>7</v>
      </c>
      <c r="E4" s="10" t="s">
        <v>8</v>
      </c>
      <c r="F4" s="10" t="s">
        <v>6</v>
      </c>
      <c r="G4" s="10" t="s">
        <v>7</v>
      </c>
      <c r="H4" s="10" t="s">
        <v>8</v>
      </c>
      <c r="I4" s="10" t="s">
        <v>6</v>
      </c>
      <c r="J4" s="10" t="s">
        <v>7</v>
      </c>
      <c r="K4" s="10" t="s">
        <v>8</v>
      </c>
      <c r="L4" s="10" t="s">
        <v>6</v>
      </c>
      <c r="M4" s="10" t="s">
        <v>7</v>
      </c>
      <c r="N4" s="10" t="s">
        <v>8</v>
      </c>
    </row>
    <row r="5" spans="1:16" s="13" customFormat="1" ht="25.5" customHeight="1">
      <c r="A5" s="11">
        <v>1</v>
      </c>
      <c r="B5" s="12" t="s">
        <v>10</v>
      </c>
      <c r="C5" s="16">
        <v>95000000</v>
      </c>
      <c r="D5" s="16">
        <v>69505655</v>
      </c>
      <c r="E5" s="16">
        <f>D5*100/C5</f>
        <v>73.16384736842106</v>
      </c>
      <c r="F5" s="16">
        <f>12125000+85600000+44736000</f>
        <v>142461000</v>
      </c>
      <c r="G5" s="16">
        <v>34875176</v>
      </c>
      <c r="H5" s="16">
        <f>G5*100/F5</f>
        <v>24.480507647707093</v>
      </c>
      <c r="I5" s="16">
        <v>141975000</v>
      </c>
      <c r="J5" s="16">
        <v>91158086</v>
      </c>
      <c r="K5" s="16">
        <f>J5*100/I5</f>
        <v>64.2071392850854</v>
      </c>
      <c r="L5" s="16">
        <f>F5-I5</f>
        <v>486000</v>
      </c>
      <c r="M5" s="16">
        <f>G5-J5</f>
        <v>-56282910</v>
      </c>
      <c r="N5" s="16">
        <f>M5*100/L5</f>
        <v>-11580.845679012345</v>
      </c>
      <c r="O5" s="24"/>
      <c r="P5" s="24"/>
    </row>
    <row r="6" spans="1:16" ht="25.5" customHeight="1">
      <c r="A6" s="15">
        <v>2</v>
      </c>
      <c r="B6" s="12" t="s">
        <v>12</v>
      </c>
      <c r="C6" s="16">
        <v>210000000</v>
      </c>
      <c r="D6" s="16">
        <v>57129134</v>
      </c>
      <c r="E6" s="16">
        <f>D6*100/C6</f>
        <v>27.204349523809523</v>
      </c>
      <c r="F6" s="16">
        <v>95750000</v>
      </c>
      <c r="G6" s="16">
        <f>46109631+5207759</f>
        <v>51317390</v>
      </c>
      <c r="H6" s="16">
        <f>G6*100/F6</f>
        <v>53.59518537859008</v>
      </c>
      <c r="I6" s="16">
        <f>94118700+195800</f>
        <v>94314500</v>
      </c>
      <c r="J6" s="16">
        <f>44144040+54045928+1473251</f>
        <v>99663219</v>
      </c>
      <c r="K6" s="16">
        <f>J6*100/I6</f>
        <v>105.67115236787556</v>
      </c>
      <c r="L6" s="16">
        <f aca="true" t="shared" si="0" ref="L6:M8">F6-I6</f>
        <v>1435500</v>
      </c>
      <c r="M6" s="16">
        <f t="shared" si="0"/>
        <v>-48345829</v>
      </c>
      <c r="N6" s="16">
        <f>M6*100/L6</f>
        <v>-3367.8738418669454</v>
      </c>
      <c r="O6" s="24"/>
      <c r="P6" s="24"/>
    </row>
    <row r="7" spans="1:16" ht="25.5" customHeight="1">
      <c r="A7" s="15">
        <v>3</v>
      </c>
      <c r="B7" s="12" t="s">
        <v>13</v>
      </c>
      <c r="C7" s="16">
        <v>350000000</v>
      </c>
      <c r="D7" s="16">
        <v>316564381</v>
      </c>
      <c r="E7" s="16">
        <f>D7*100/C7</f>
        <v>90.446966</v>
      </c>
      <c r="F7" s="16">
        <v>70000000</v>
      </c>
      <c r="G7" s="16">
        <f>35528002+71592953+5876484</f>
        <v>112997439</v>
      </c>
      <c r="H7" s="16">
        <f>G7*100/F7</f>
        <v>161.42491285714286</v>
      </c>
      <c r="I7" s="16">
        <v>62440800</v>
      </c>
      <c r="J7" s="16">
        <f>44595746+10985055+3654203</f>
        <v>59235004</v>
      </c>
      <c r="K7" s="16">
        <f>J7*100/I7</f>
        <v>94.8658633457611</v>
      </c>
      <c r="L7" s="16">
        <f t="shared" si="0"/>
        <v>7559200</v>
      </c>
      <c r="M7" s="16">
        <f t="shared" si="0"/>
        <v>53762435</v>
      </c>
      <c r="N7" s="16">
        <f>M7*100/L7</f>
        <v>711.2185813313578</v>
      </c>
      <c r="O7" s="24"/>
      <c r="P7" s="24"/>
    </row>
    <row r="8" spans="1:16" ht="25.5" customHeight="1">
      <c r="A8" s="15">
        <v>4</v>
      </c>
      <c r="B8" s="12" t="s">
        <v>14</v>
      </c>
      <c r="C8" s="16">
        <v>350000000</v>
      </c>
      <c r="D8" s="16">
        <v>402132072</v>
      </c>
      <c r="E8" s="16">
        <f>D8*100/C8</f>
        <v>114.89487771428571</v>
      </c>
      <c r="F8" s="16">
        <v>74300000</v>
      </c>
      <c r="G8" s="16">
        <f>23862862+61926071+5604042</f>
        <v>91392975</v>
      </c>
      <c r="H8" s="16">
        <f>G8*100/F8</f>
        <v>123.00534993270524</v>
      </c>
      <c r="I8" s="16">
        <f>65350000+1350000</f>
        <v>66700000</v>
      </c>
      <c r="J8" s="16">
        <v>58702795</v>
      </c>
      <c r="K8" s="16">
        <f>J8*100/I8</f>
        <v>88.01018740629685</v>
      </c>
      <c r="L8" s="16">
        <f t="shared" si="0"/>
        <v>7600000</v>
      </c>
      <c r="M8" s="16">
        <f t="shared" si="0"/>
        <v>32690180</v>
      </c>
      <c r="N8" s="16">
        <f>M8*100/L8</f>
        <v>430.13394736842105</v>
      </c>
      <c r="O8" s="24"/>
      <c r="P8" s="24"/>
    </row>
  </sheetData>
  <sheetProtection/>
  <mergeCells count="7">
    <mergeCell ref="A1:N1"/>
    <mergeCell ref="A3:A4"/>
    <mergeCell ref="B3:B4"/>
    <mergeCell ref="C3:D3"/>
    <mergeCell ref="F3:G3"/>
    <mergeCell ref="I3:J3"/>
    <mergeCell ref="L3:M3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Фаиза Разакова</dc:creator>
  <cp:keywords/>
  <dc:description/>
  <cp:lastModifiedBy>Фаиза Разакова</cp:lastModifiedBy>
  <cp:lastPrinted>2022-09-21T06:21:01Z</cp:lastPrinted>
  <dcterms:created xsi:type="dcterms:W3CDTF">2022-09-21T05:50:39Z</dcterms:created>
  <dcterms:modified xsi:type="dcterms:W3CDTF">2022-09-21T06:29:57Z</dcterms:modified>
  <cp:category/>
  <cp:version/>
  <cp:contentType/>
  <cp:contentStatus/>
</cp:coreProperties>
</file>